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9386A6CA-D9D0-5040-AF58-CE14566DD307}" xr6:coauthVersionLast="47" xr6:coauthVersionMax="47" xr10:uidLastSave="{00000000-0000-0000-0000-000000000000}"/>
  <bookViews>
    <workbookView xWindow="29740" yWindow="2360" windowWidth="11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D35" i="1" s="1"/>
  <c r="D26" i="1"/>
  <c r="D25" i="1"/>
  <c r="D24" i="1"/>
  <c r="D23" i="1"/>
  <c r="C17" i="1"/>
  <c r="C14" i="1"/>
  <c r="B36" i="1"/>
  <c r="B35" i="1"/>
  <c r="B34" i="1"/>
  <c r="B33" i="1"/>
  <c r="B25" i="1"/>
  <c r="B26" i="1"/>
  <c r="B27" i="1"/>
  <c r="B24" i="1"/>
  <c r="D32" i="1" l="1"/>
  <c r="D33" i="1"/>
  <c r="D34" i="1"/>
  <c r="B14" i="1"/>
  <c r="B17" i="1"/>
</calcChain>
</file>

<file path=xl/sharedStrings.xml><?xml version="1.0" encoding="utf-8"?>
<sst xmlns="http://schemas.openxmlformats.org/spreadsheetml/2006/main" count="16" uniqueCount="13">
  <si>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</si>
  <si>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</si>
  <si>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</si>
  <si>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</si>
  <si>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</si>
  <si>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Arbeidskorting - AOW-leeftijd nog niet bereikt</t>
  </si>
  <si>
    <t>Arbeidskorting - AOW-leeftijd bereikt</t>
  </si>
  <si>
    <t xml:space="preserve">Arbeidsinkomen van </t>
  </si>
  <si>
    <t xml:space="preserve">Arbeidsinkomen tot </t>
  </si>
  <si>
    <t>Arbeidskorting</t>
  </si>
  <si>
    <t>Arbeidskorting 2022</t>
  </si>
  <si>
    <r>
      <t xml:space="preserve">Arbeidsinkomen </t>
    </r>
    <r>
      <rPr>
        <b/>
        <sz val="12"/>
        <color theme="1"/>
        <rFont val="Calibri"/>
        <family val="2"/>
        <scheme val="minor"/>
      </rPr>
      <t>AOW-leeftijd in 2022 niet bereikt</t>
    </r>
  </si>
  <si>
    <r>
      <t xml:space="preserve">Arbeidsinkomen </t>
    </r>
    <r>
      <rPr>
        <b/>
        <sz val="12"/>
        <color theme="1"/>
        <rFont val="Calibri"/>
        <family val="2"/>
        <scheme val="minor"/>
      </rPr>
      <t>AOW-leeftijd in 2022 bereikt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</si>
</sst>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€&quot;\ #,##0"/>
    <numFmt numFmtId="165" formatCode="_(* #,##0_);_(* \(#,##0\);_(* &quot;-&quot;??_);_(@_)"/>
    <numFmt numFmtId="166" formatCode="&quot;€&quot;\ 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164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5" fontId="0" fillId="3" borderId="4" xfId="1" applyNumberFormat="1" applyFont="1" applyFill="1" applyBorder="1"/>
    <xf numFmtId="166" fontId="0" fillId="0" borderId="0" xfId="1" applyNumberFormat="1" applyFont="1" applyFill="1" applyBorder="1"/>
    <xf numFmtId="0" fontId="0" fillId="0" borderId="0" xfId="0" applyFont="1" applyFill="1" applyBorder="1"/>
    <xf numFmtId="0" fontId="0" fillId="0" borderId="0" xfId="0" applyFont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43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165" fontId="2" fillId="2" borderId="4" xfId="1" applyNumberFormat="1" applyFont="1" applyFill="1" applyBorder="1" applyAlignment="1">
      <alignment horizontal="right"/>
    </xf>
    <xf numFmtId="43" fontId="0" fillId="2" borderId="4" xfId="1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2" borderId="3" xfId="1" applyNumberFormat="1" applyFont="1" applyFill="1" applyBorder="1"/>
    <xf numFmtId="165" fontId="0" fillId="2" borderId="5" xfId="1" applyNumberFormat="1" applyFont="1" applyFill="1" applyBorder="1"/>
    <xf numFmtId="165" fontId="0" fillId="2" borderId="8" xfId="1" applyNumberFormat="1" applyFont="1" applyFill="1" applyBorder="1"/>
    <xf numFmtId="165" fontId="0" fillId="3" borderId="3" xfId="1" applyNumberFormat="1" applyFont="1" applyFill="1" applyBorder="1"/>
    <xf numFmtId="165" fontId="0" fillId="3" borderId="8" xfId="1" applyNumberFormat="1" applyFont="1" applyFill="1" applyBorder="1"/>
    <xf numFmtId="165" fontId="3" fillId="2" borderId="5" xfId="1" applyNumberFormat="1" applyFont="1" applyFill="1" applyBorder="1" applyAlignment="1">
      <alignment horizontal="center"/>
    </xf>
    <xf numFmtId="165" fontId="0" fillId="2" borderId="5" xfId="1" applyNumberFormat="1" applyFont="1" applyFill="1" applyBorder="1" applyAlignment="1">
      <alignment horizontal="center" vertical="top" wrapText="1"/>
    </xf>
    <xf numFmtId="165" fontId="0" fillId="2" borderId="5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165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7"/>
  <sheetViews>
    <sheetView tabSelected="1" zoomScale="89" workbookViewId="0">
      <selection activeCell="B29" sqref="B29:D29"/>
    </sheetView>
  </sheetViews>
  <sheetFormatPr baseColWidth="10" defaultRowHeight="16" x14ac:dyDescent="0.2"/>
  <cols>
    <col min="1" max="1" width="3.83203125" customWidth="1"/>
    <col min="2" max="2" width="35.6640625" customWidth="1"/>
    <col min="3" max="3" width="28.83203125" customWidth="1"/>
    <col min="4" max="4" width="28.83203125" style="51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4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42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42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42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43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44"/>
    </row>
    <row r="9" spans="2:17" x14ac:dyDescent="0.2">
      <c r="B9" s="13" t="s">
        <v>3</v>
      </c>
      <c r="C9" s="14"/>
      <c r="D9" s="45"/>
    </row>
    <row r="11" spans="2:17" s="10" customFormat="1" ht="26" x14ac:dyDescent="0.3">
      <c r="B11" s="52" t="s">
        <v>10</v>
      </c>
      <c r="C11" s="53"/>
      <c r="D11" s="54"/>
      <c r="G11" s="21"/>
      <c r="H11" s="21"/>
    </row>
    <row r="12" spans="2:17" x14ac:dyDescent="0.2">
      <c r="B12" s="4"/>
      <c r="C12" s="5"/>
      <c r="D12" s="42"/>
      <c r="G12" s="19"/>
      <c r="H12" s="19"/>
    </row>
    <row r="13" spans="2:17" x14ac:dyDescent="0.2">
      <c r="B13" s="22">
        <v>47000</v>
      </c>
      <c r="C13" s="5" t="s">
        <v>11</v>
      </c>
      <c r="D13" s="42"/>
      <c r="G13" s="23"/>
      <c r="H13" s="19"/>
    </row>
    <row r="14" spans="2:17" x14ac:dyDescent="0.2">
      <c r="B14" s="35">
        <f>VLOOKUP(B13,B$23:D$27,3)</f>
        <v>3653.49</v>
      </c>
      <c r="C14" s="18" t="str">
        <f>B11</f>
        <v>Arbeidskorting 2022</v>
      </c>
      <c r="D14" s="42"/>
      <c r="G14" s="23"/>
      <c r="H14" s="19"/>
    </row>
    <row r="15" spans="2:17" x14ac:dyDescent="0.2">
      <c r="B15" s="40"/>
      <c r="C15" s="5"/>
      <c r="D15" s="42"/>
      <c r="G15" s="23"/>
      <c r="H15" s="19"/>
    </row>
    <row r="16" spans="2:17" x14ac:dyDescent="0.2">
      <c r="B16" s="22">
        <f>B13</f>
        <v>47000</v>
      </c>
      <c r="C16" s="5" t="s">
        <v>12</v>
      </c>
      <c r="D16" s="42"/>
      <c r="G16" s="23"/>
      <c r="H16" s="19"/>
    </row>
    <row r="17" spans="2:14" x14ac:dyDescent="0.2">
      <c r="B17" s="35">
        <f>VLOOKUP(B16,B$32:D$36,3)</f>
        <v>1890.395</v>
      </c>
      <c r="C17" s="18" t="str">
        <f>B11</f>
        <v>Arbeidskorting 2022</v>
      </c>
      <c r="D17" s="42"/>
      <c r="E17" s="15"/>
      <c r="G17" s="19"/>
      <c r="H17" s="19"/>
    </row>
    <row r="18" spans="2:14" x14ac:dyDescent="0.2">
      <c r="B18" s="7"/>
      <c r="C18" s="8"/>
      <c r="D18" s="43"/>
      <c r="G18" s="19"/>
      <c r="H18" s="19"/>
    </row>
    <row r="20" spans="2:14" ht="26" x14ac:dyDescent="0.3">
      <c r="B20" s="52" t="s">
        <v>5</v>
      </c>
      <c r="C20" s="53"/>
      <c r="D20" s="54"/>
      <c r="E20" s="19"/>
      <c r="F20" s="19"/>
      <c r="G20" s="21"/>
      <c r="H20" s="21"/>
      <c r="I20" s="21"/>
      <c r="J20" s="21"/>
      <c r="K20" s="21"/>
      <c r="L20" s="21"/>
      <c r="M20" s="21"/>
      <c r="N20" s="21"/>
    </row>
    <row r="21" spans="2:14" ht="26" x14ac:dyDescent="0.3">
      <c r="B21" s="16"/>
      <c r="C21" s="17"/>
      <c r="D21" s="46"/>
      <c r="E21" s="19"/>
      <c r="F21" s="19"/>
      <c r="G21" s="21"/>
      <c r="H21" s="21"/>
      <c r="I21" s="21"/>
      <c r="J21" s="21"/>
      <c r="K21" s="21"/>
      <c r="L21" s="21"/>
      <c r="M21" s="21"/>
      <c r="N21" s="21"/>
    </row>
    <row r="22" spans="2:14" s="30" customFormat="1" ht="15" customHeight="1" x14ac:dyDescent="0.2">
      <c r="B22" s="33" t="s">
        <v>7</v>
      </c>
      <c r="C22" s="34" t="s">
        <v>8</v>
      </c>
      <c r="D22" s="47" t="s">
        <v>9</v>
      </c>
      <c r="E22" s="32"/>
      <c r="F22" s="32"/>
      <c r="G22" s="31"/>
      <c r="H22" s="31"/>
      <c r="I22" s="32"/>
      <c r="J22" s="31"/>
      <c r="K22" s="31"/>
      <c r="L22" s="31"/>
      <c r="M22" s="31"/>
      <c r="N22" s="32"/>
    </row>
    <row r="23" spans="2:14" s="25" customFormat="1" ht="16" customHeight="1" x14ac:dyDescent="0.2">
      <c r="B23" s="36">
        <v>0</v>
      </c>
      <c r="C23" s="37">
        <v>10351</v>
      </c>
      <c r="D23" s="48">
        <f>B13*4.541%</f>
        <v>2134.2700000000004</v>
      </c>
      <c r="E23" s="24"/>
      <c r="F23" s="24"/>
      <c r="G23" s="27"/>
      <c r="H23" s="27"/>
      <c r="I23" s="28"/>
      <c r="J23" s="27"/>
      <c r="K23" s="27"/>
      <c r="L23" s="27"/>
      <c r="M23" s="27"/>
      <c r="N23" s="28"/>
    </row>
    <row r="24" spans="2:14" s="25" customFormat="1" ht="16" customHeight="1" x14ac:dyDescent="0.2">
      <c r="B24" s="36">
        <f>C23+0.001</f>
        <v>10351.001</v>
      </c>
      <c r="C24" s="37">
        <v>22357</v>
      </c>
      <c r="D24" s="48">
        <f>470+(28.461%*(B13-C23))</f>
        <v>10900.67189</v>
      </c>
      <c r="E24" s="24"/>
      <c r="F24" s="24"/>
      <c r="G24" s="27"/>
      <c r="H24" s="27"/>
      <c r="I24" s="28"/>
      <c r="J24" s="27"/>
      <c r="K24" s="27"/>
      <c r="L24" s="27"/>
      <c r="M24" s="27"/>
      <c r="N24" s="28"/>
    </row>
    <row r="25" spans="2:14" s="25" customFormat="1" ht="16" customHeight="1" x14ac:dyDescent="0.2">
      <c r="B25" s="36">
        <f t="shared" ref="B25:B27" si="0">C24+0.001</f>
        <v>22357.001</v>
      </c>
      <c r="C25" s="37">
        <v>36650</v>
      </c>
      <c r="D25" s="48">
        <f>3887+(2.61%*(B13-C24))</f>
        <v>4530.1823000000004</v>
      </c>
      <c r="E25" s="24"/>
      <c r="F25" s="24"/>
      <c r="G25" s="27"/>
      <c r="H25" s="27"/>
      <c r="I25" s="28"/>
      <c r="J25" s="27"/>
      <c r="K25" s="27"/>
      <c r="L25" s="27"/>
      <c r="M25" s="27"/>
      <c r="N25" s="28"/>
    </row>
    <row r="26" spans="2:14" s="25" customFormat="1" ht="16" customHeight="1" x14ac:dyDescent="0.2">
      <c r="B26" s="36">
        <f t="shared" si="0"/>
        <v>36650.000999999997</v>
      </c>
      <c r="C26" s="37">
        <v>109347</v>
      </c>
      <c r="D26" s="48">
        <f>4260-(5.86%*(B13-C25))</f>
        <v>3653.49</v>
      </c>
      <c r="E26" s="24"/>
      <c r="F26" s="24"/>
      <c r="G26" s="27"/>
      <c r="H26" s="27"/>
      <c r="I26" s="28"/>
      <c r="J26" s="27"/>
      <c r="K26" s="27"/>
      <c r="L26" s="27"/>
      <c r="M26" s="27"/>
      <c r="N26" s="28"/>
    </row>
    <row r="27" spans="2:14" s="25" customFormat="1" ht="16" customHeight="1" x14ac:dyDescent="0.2">
      <c r="B27" s="38">
        <f t="shared" si="0"/>
        <v>109347.001</v>
      </c>
      <c r="C27" s="39"/>
      <c r="D27" s="49">
        <v>0</v>
      </c>
      <c r="E27" s="24"/>
      <c r="F27" s="24"/>
      <c r="G27" s="29"/>
      <c r="H27" s="27"/>
      <c r="I27" s="28"/>
      <c r="J27" s="27"/>
      <c r="K27" s="27"/>
      <c r="L27" s="27"/>
      <c r="M27" s="27"/>
      <c r="N27" s="28"/>
    </row>
    <row r="28" spans="2:14" s="25" customFormat="1" x14ac:dyDescent="0.2">
      <c r="B28" s="26"/>
      <c r="C28" s="24"/>
      <c r="D28" s="50"/>
      <c r="E28" s="24"/>
      <c r="F28" s="24"/>
      <c r="G28" s="24"/>
      <c r="H28" s="24"/>
      <c r="I28" s="24"/>
      <c r="J28" s="24"/>
      <c r="K28" s="24"/>
      <c r="L28" s="24"/>
      <c r="M28" s="24"/>
    </row>
    <row r="29" spans="2:14" ht="26" x14ac:dyDescent="0.3">
      <c r="B29" s="52" t="s">
        <v>6</v>
      </c>
      <c r="C29" s="53"/>
      <c r="D29" s="54"/>
    </row>
    <row r="30" spans="2:14" ht="26" x14ac:dyDescent="0.3">
      <c r="B30" s="16"/>
      <c r="C30" s="17"/>
      <c r="D30" s="46"/>
    </row>
    <row r="31" spans="2:14" ht="17" x14ac:dyDescent="0.2">
      <c r="B31" s="33" t="s">
        <v>7</v>
      </c>
      <c r="C31" s="34" t="s">
        <v>8</v>
      </c>
      <c r="D31" s="47" t="s">
        <v>9</v>
      </c>
    </row>
    <row r="32" spans="2:14" x14ac:dyDescent="0.2">
      <c r="B32" s="36">
        <v>0</v>
      </c>
      <c r="C32" s="37">
        <v>10351</v>
      </c>
      <c r="D32" s="48">
        <f>B16*2.348%</f>
        <v>1103.56</v>
      </c>
    </row>
    <row r="33" spans="2:4" x14ac:dyDescent="0.2">
      <c r="B33" s="36">
        <f>C32+0.001</f>
        <v>10351.001</v>
      </c>
      <c r="C33" s="37">
        <v>22357</v>
      </c>
      <c r="D33" s="48">
        <f>244+(14.718%*(B16-C32))</f>
        <v>5637.99982</v>
      </c>
    </row>
    <row r="34" spans="2:4" x14ac:dyDescent="0.2">
      <c r="B34" s="36">
        <f t="shared" ref="B34:B36" si="1">C33+0.001</f>
        <v>22357.001</v>
      </c>
      <c r="C34" s="37">
        <v>36650</v>
      </c>
      <c r="D34" s="48">
        <f>2011+(1.349%*(B16-C33))</f>
        <v>2343.4340700000002</v>
      </c>
    </row>
    <row r="35" spans="2:4" x14ac:dyDescent="0.2">
      <c r="B35" s="36">
        <f t="shared" si="1"/>
        <v>36650.000999999997</v>
      </c>
      <c r="C35" s="37">
        <v>109347</v>
      </c>
      <c r="D35" s="48">
        <f>2204-(3.03%*(B16-C34))</f>
        <v>1890.395</v>
      </c>
    </row>
    <row r="36" spans="2:4" x14ac:dyDescent="0.2">
      <c r="B36" s="38">
        <f t="shared" si="1"/>
        <v>109347.001</v>
      </c>
      <c r="C36" s="39"/>
      <c r="D36" s="49">
        <v>0</v>
      </c>
    </row>
    <row r="37" spans="2:4" x14ac:dyDescent="0.2">
      <c r="B37" s="20"/>
    </row>
    <row r="38" spans="2:4" x14ac:dyDescent="0.2">
      <c r="B38" s="20"/>
    </row>
    <row r="39" spans="2:4" x14ac:dyDescent="0.2">
      <c r="B39" s="20"/>
    </row>
    <row r="40" spans="2:4" x14ac:dyDescent="0.2">
      <c r="B40" s="20"/>
    </row>
    <row r="41" spans="2:4" x14ac:dyDescent="0.2">
      <c r="B41" s="20"/>
    </row>
    <row r="42" spans="2:4" x14ac:dyDescent="0.2">
      <c r="B42" s="20"/>
    </row>
    <row r="43" spans="2:4" x14ac:dyDescent="0.2">
      <c r="B43" s="20"/>
    </row>
    <row r="44" spans="2:4" x14ac:dyDescent="0.2">
      <c r="B44" s="20"/>
    </row>
    <row r="45" spans="2:4" x14ac:dyDescent="0.2">
      <c r="B45" s="20"/>
    </row>
    <row r="46" spans="2:4" x14ac:dyDescent="0.2">
      <c r="B46" s="20"/>
    </row>
    <row r="47" spans="2:4" x14ac:dyDescent="0.2">
      <c r="B47" s="20"/>
    </row>
    <row r="48" spans="2:4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</sheetData>
  <mergeCells count="3">
    <mergeCell ref="B20:D20"/>
    <mergeCell ref="B11:D11"/>
    <mergeCell ref="B29:D29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2021-12-21T15:53:01Z</dcterms:modified>
</cp:coreProperties>
</file>