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stanschetters/Documents/Sketch Capital/A_Berekensite.nl/Berekeningen/"/>
    </mc:Choice>
  </mc:AlternateContent>
  <xr:revisionPtr revIDLastSave="0" documentId="13_ncr:1_{2884A299-3565-0249-B6B0-1DAD1248E369}" xr6:coauthVersionLast="47" xr6:coauthVersionMax="47" xr10:uidLastSave="{00000000-0000-0000-0000-000000000000}"/>
  <bookViews>
    <workbookView xWindow="2740" yWindow="2080" windowWidth="29080" windowHeight="1698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7" i="1" s="1"/>
  <c r="D27" i="1" s="1"/>
  <c r="B24" i="1" l="1"/>
  <c r="D24" i="1" s="1"/>
  <c r="B25" i="1"/>
  <c r="D25" i="1" s="1"/>
  <c r="B26" i="1"/>
  <c r="D26" i="1" s="1"/>
  <c r="D28" i="1" l="1"/>
  <c r="C18" i="1" s="1"/>
</calcChain>
</file>

<file path=xl/sharedStrings.xml><?xml version="1.0" encoding="utf-8"?>
<sst xmlns="http://schemas.openxmlformats.org/spreadsheetml/2006/main" count="19" uniqueCount="16">
  <si>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</si>
  <si>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</si>
  <si>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</si>
  <si>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</si>
  <si>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</si>
  <si>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Vordering tot</t>
  </si>
  <si>
    <t>Ondernemingswaarde</t>
  </si>
  <si>
    <t>Vrijstelling</t>
  </si>
  <si>
    <t>G &gt; L</t>
  </si>
  <si>
    <t>Waarde</t>
  </si>
  <si>
    <t>Tabel bedrijfsopvolgingsregeling BOR 2021</t>
  </si>
  <si>
    <t>Goingconcern waarde (samenhangend incl. goodwill)</t>
  </si>
  <si>
    <t>Liquidatiewaarde (afzonderlijke activa en passiva)</t>
  </si>
  <si>
    <t>L &gt;= G</t>
  </si>
  <si>
    <t>Vrijstelling voor bedrijfsopvolging</t>
  </si>
  <si>
    <t>Berekening vrijstelling bedrijfsopvolgingsregeling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</si>
</sst>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3F485D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64" fontId="0" fillId="2" borderId="6" xfId="1" applyNumberFormat="1" applyFont="1" applyFill="1" applyBorder="1"/>
    <xf numFmtId="164" fontId="0" fillId="0" borderId="0" xfId="1" applyNumberFormat="1" applyFont="1" applyFill="1" applyBorder="1"/>
    <xf numFmtId="0" fontId="5" fillId="0" borderId="0" xfId="0" applyFont="1"/>
    <xf numFmtId="10" fontId="0" fillId="0" borderId="0" xfId="0" applyNumberFormat="1"/>
    <xf numFmtId="0" fontId="0" fillId="2" borderId="0" xfId="0" applyFill="1" applyBorder="1" applyAlignment="1">
      <alignment wrapText="1"/>
    </xf>
    <xf numFmtId="164" fontId="0" fillId="2" borderId="4" xfId="1" applyNumberFormat="1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0" fillId="0" borderId="4" xfId="0" applyBorder="1"/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43" fontId="0" fillId="2" borderId="0" xfId="1" applyFont="1" applyFill="1" applyBorder="1"/>
    <xf numFmtId="0" fontId="0" fillId="2" borderId="0" xfId="0" applyFont="1" applyFill="1" applyBorder="1"/>
    <xf numFmtId="43" fontId="0" fillId="2" borderId="7" xfId="0" applyNumberFormat="1" applyFill="1" applyBorder="1"/>
    <xf numFmtId="0" fontId="0" fillId="2" borderId="4" xfId="0" applyFill="1" applyBorder="1" applyAlignment="1">
      <alignment vertical="top" wrapText="1"/>
    </xf>
    <xf numFmtId="164" fontId="0" fillId="2" borderId="4" xfId="1" applyNumberFormat="1" applyFont="1" applyFill="1" applyBorder="1" applyAlignment="1">
      <alignment horizontal="left"/>
    </xf>
    <xf numFmtId="164" fontId="0" fillId="2" borderId="0" xfId="1" applyNumberFormat="1" applyFont="1" applyFill="1" applyBorder="1"/>
    <xf numFmtId="164" fontId="2" fillId="2" borderId="9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left" indent="1"/>
    </xf>
    <xf numFmtId="164" fontId="0" fillId="2" borderId="0" xfId="1" applyNumberFormat="1" applyFont="1" applyFill="1" applyBorder="1" applyAlignment="1">
      <alignment horizontal="left" indent="1"/>
    </xf>
    <xf numFmtId="164" fontId="2" fillId="2" borderId="0" xfId="1" applyNumberFormat="1" applyFont="1" applyFill="1" applyBorder="1" applyAlignment="1">
      <alignment horizontal="left" inden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4</xdr:col>
      <xdr:colOff>1150424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O35"/>
  <sheetViews>
    <sheetView tabSelected="1" zoomScale="82" workbookViewId="0">
      <selection activeCell="I31" sqref="I31"/>
    </sheetView>
  </sheetViews>
  <sheetFormatPr baseColWidth="10" defaultRowHeight="16" x14ac:dyDescent="0.2"/>
  <cols>
    <col min="1" max="1" width="11" customWidth="1"/>
    <col min="2" max="6" width="15.83203125" customWidth="1"/>
    <col min="7" max="8" width="11" customWidth="1"/>
    <col min="9" max="9" width="15.33203125" customWidth="1"/>
    <col min="15" max="15" width="41.1640625" customWidth="1"/>
  </cols>
  <sheetData>
    <row r="2" spans="2:15" x14ac:dyDescent="0.2">
      <c r="B2" s="1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3"/>
    </row>
    <row r="3" spans="2:15" x14ac:dyDescent="0.2">
      <c r="B3" s="4"/>
      <c r="C3" s="5"/>
      <c r="D3" s="5"/>
      <c r="E3" s="5"/>
      <c r="F3" s="6"/>
      <c r="H3" s="4"/>
      <c r="I3" s="5" t="s">
        <v>1</v>
      </c>
      <c r="J3" s="5"/>
      <c r="K3" s="5"/>
      <c r="L3" s="5"/>
      <c r="M3" s="5"/>
      <c r="N3" s="5"/>
      <c r="O3" s="6"/>
    </row>
    <row r="4" spans="2:15" x14ac:dyDescent="0.2">
      <c r="B4" s="4"/>
      <c r="C4" s="5"/>
      <c r="D4" s="5"/>
      <c r="E4" s="5"/>
      <c r="F4" s="6"/>
      <c r="H4" s="4"/>
      <c r="I4" s="5" t="s">
        <v>0</v>
      </c>
      <c r="J4" s="5"/>
      <c r="K4" s="5"/>
      <c r="L4" s="5"/>
      <c r="M4" s="5"/>
      <c r="N4" s="5"/>
      <c r="O4" s="6"/>
    </row>
    <row r="5" spans="2:15" x14ac:dyDescent="0.2">
      <c r="B5" s="4"/>
      <c r="C5" s="5"/>
      <c r="D5" s="5"/>
      <c r="E5" s="5"/>
      <c r="F5" s="6"/>
      <c r="H5" s="4"/>
      <c r="I5" s="5" t="s">
        <v>2</v>
      </c>
      <c r="J5" s="5"/>
      <c r="K5" s="5"/>
      <c r="L5" s="5"/>
      <c r="M5" s="5"/>
      <c r="N5" s="5"/>
      <c r="O5" s="6"/>
    </row>
    <row r="6" spans="2:15" x14ac:dyDescent="0.2">
      <c r="B6" s="7"/>
      <c r="C6" s="8"/>
      <c r="D6" s="8"/>
      <c r="E6" s="8"/>
      <c r="F6" s="9"/>
      <c r="H6" s="7"/>
      <c r="I6" s="8"/>
      <c r="J6" s="8"/>
      <c r="K6" s="8"/>
      <c r="L6" s="8"/>
      <c r="M6" s="8"/>
      <c r="N6" s="8"/>
      <c r="O6" s="9"/>
    </row>
    <row r="8" spans="2:15" x14ac:dyDescent="0.2">
      <c r="B8" s="11" t="s">
        <v>4</v>
      </c>
      <c r="C8" s="12"/>
      <c r="D8" s="12"/>
      <c r="E8" s="12"/>
      <c r="F8" s="13"/>
    </row>
    <row r="9" spans="2:15" x14ac:dyDescent="0.2">
      <c r="B9" s="14" t="s">
        <v>3</v>
      </c>
      <c r="C9" s="15"/>
      <c r="D9" s="15"/>
      <c r="E9" s="15"/>
      <c r="F9" s="16"/>
    </row>
    <row r="11" spans="2:15" s="10" customFormat="1" ht="26" x14ac:dyDescent="0.3">
      <c r="B11" s="36" t="s">
        <v>15</v>
      </c>
      <c r="C11" s="37"/>
      <c r="D11" s="37"/>
      <c r="E11" s="37"/>
      <c r="F11" s="38"/>
    </row>
    <row r="12" spans="2:15" ht="20" x14ac:dyDescent="0.25">
      <c r="B12" s="4"/>
      <c r="C12" s="5"/>
      <c r="D12" s="5"/>
      <c r="E12" s="5"/>
      <c r="F12" s="6"/>
      <c r="H12" s="19"/>
    </row>
    <row r="13" spans="2:15" x14ac:dyDescent="0.2">
      <c r="B13" s="22"/>
      <c r="C13" s="5"/>
      <c r="D13" s="5"/>
      <c r="E13" s="5"/>
      <c r="F13" s="6"/>
    </row>
    <row r="14" spans="2:15" x14ac:dyDescent="0.2">
      <c r="B14" s="4"/>
      <c r="C14" s="42">
        <v>1500000</v>
      </c>
      <c r="D14" s="30" t="s">
        <v>12</v>
      </c>
      <c r="E14" s="5"/>
      <c r="F14" s="6"/>
    </row>
    <row r="15" spans="2:15" x14ac:dyDescent="0.2">
      <c r="B15" s="25"/>
      <c r="C15" s="42">
        <v>2000000</v>
      </c>
      <c r="D15" s="30" t="s">
        <v>11</v>
      </c>
      <c r="E15" s="5"/>
      <c r="F15" s="6"/>
    </row>
    <row r="16" spans="2:15" x14ac:dyDescent="0.2">
      <c r="B16" s="4"/>
      <c r="C16" s="43"/>
      <c r="D16" s="5"/>
      <c r="E16" s="5"/>
      <c r="F16" s="6"/>
    </row>
    <row r="17" spans="2:10" x14ac:dyDescent="0.2">
      <c r="B17" s="4"/>
      <c r="C17" s="43">
        <f>IF(C14&gt;C15,C14,C15)</f>
        <v>2000000</v>
      </c>
      <c r="D17" s="5" t="s">
        <v>6</v>
      </c>
      <c r="E17" s="5"/>
      <c r="F17" s="6"/>
    </row>
    <row r="18" spans="2:10" x14ac:dyDescent="0.2">
      <c r="B18" s="4"/>
      <c r="C18" s="44">
        <f>D28</f>
        <v>1852848.51</v>
      </c>
      <c r="D18" s="30" t="s">
        <v>7</v>
      </c>
      <c r="E18" s="23"/>
      <c r="F18" s="24"/>
      <c r="I18" s="27"/>
      <c r="J18" s="27"/>
    </row>
    <row r="19" spans="2:10" x14ac:dyDescent="0.2">
      <c r="B19" s="17"/>
      <c r="C19" s="31"/>
      <c r="D19" s="8"/>
      <c r="E19" s="8"/>
      <c r="F19" s="9"/>
    </row>
    <row r="20" spans="2:10" x14ac:dyDescent="0.2">
      <c r="B20" s="18"/>
    </row>
    <row r="21" spans="2:10" ht="26" hidden="1" x14ac:dyDescent="0.3">
      <c r="B21" s="39" t="s">
        <v>10</v>
      </c>
      <c r="C21" s="40"/>
      <c r="D21" s="40"/>
      <c r="E21" s="40"/>
      <c r="F21" s="41"/>
    </row>
    <row r="22" spans="2:10" hidden="1" x14ac:dyDescent="0.2">
      <c r="B22" s="4"/>
      <c r="C22" s="5"/>
      <c r="D22" s="5"/>
      <c r="E22" s="5"/>
      <c r="F22" s="6"/>
    </row>
    <row r="23" spans="2:10" ht="17" hidden="1" x14ac:dyDescent="0.2">
      <c r="B23" s="32" t="s">
        <v>9</v>
      </c>
      <c r="C23" s="21" t="s">
        <v>5</v>
      </c>
      <c r="D23" s="5" t="s">
        <v>7</v>
      </c>
      <c r="E23" s="5"/>
      <c r="F23" s="6"/>
    </row>
    <row r="24" spans="2:10" hidden="1" x14ac:dyDescent="0.2">
      <c r="B24" s="33">
        <f>IF(C17&lt;1119845,C17,0)</f>
        <v>0</v>
      </c>
      <c r="C24" s="29" t="s">
        <v>13</v>
      </c>
      <c r="D24" s="34">
        <f>IF(B24&gt;0,IF(C14&gt;=C15,B24,0),0)</f>
        <v>0</v>
      </c>
      <c r="E24" s="29"/>
      <c r="F24" s="6"/>
    </row>
    <row r="25" spans="2:10" hidden="1" x14ac:dyDescent="0.2">
      <c r="B25" s="33">
        <f>IF(C17&lt;1119845,C17,0)</f>
        <v>0</v>
      </c>
      <c r="C25" s="29" t="s">
        <v>8</v>
      </c>
      <c r="D25" s="34">
        <f>IF(B25&gt;0,IF(C15&gt;C14,B25,0),0)</f>
        <v>0</v>
      </c>
      <c r="E25" s="29"/>
      <c r="F25" s="6"/>
    </row>
    <row r="26" spans="2:10" hidden="1" x14ac:dyDescent="0.2">
      <c r="B26" s="33">
        <f>IF(C17&gt;1119845,C17,0)</f>
        <v>2000000</v>
      </c>
      <c r="C26" s="29" t="s">
        <v>13</v>
      </c>
      <c r="D26" s="34">
        <f>IF(B26&gt;0,IF(C14&gt;=C15,B26,0),0)</f>
        <v>0</v>
      </c>
      <c r="E26" s="29"/>
      <c r="F26" s="6"/>
    </row>
    <row r="27" spans="2:10" hidden="1" x14ac:dyDescent="0.2">
      <c r="B27" s="33">
        <f>IF(C17&gt;1119845,C17,0)</f>
        <v>2000000</v>
      </c>
      <c r="C27" s="29" t="s">
        <v>8</v>
      </c>
      <c r="D27" s="34">
        <f>IF(B27&gt;0,IF(C14&lt;C15,D30+((B27-D30)*83%),0),0)</f>
        <v>1852848.51</v>
      </c>
      <c r="E27" s="29"/>
      <c r="F27" s="6"/>
      <c r="G27" s="27"/>
    </row>
    <row r="28" spans="2:10" hidden="1" x14ac:dyDescent="0.2">
      <c r="B28" s="7"/>
      <c r="C28" s="8"/>
      <c r="D28" s="35">
        <f>SUM(D24:D27)</f>
        <v>1852848.51</v>
      </c>
      <c r="E28" s="8"/>
      <c r="F28" s="9"/>
    </row>
    <row r="29" spans="2:10" hidden="1" x14ac:dyDescent="0.2"/>
    <row r="30" spans="2:10" hidden="1" x14ac:dyDescent="0.2">
      <c r="B30" t="s">
        <v>14</v>
      </c>
      <c r="D30" s="27">
        <v>1134403</v>
      </c>
    </row>
    <row r="31" spans="2:10" x14ac:dyDescent="0.2">
      <c r="E31" s="27"/>
    </row>
    <row r="33" spans="5:8" x14ac:dyDescent="0.2">
      <c r="E33" s="26"/>
      <c r="F33" s="26"/>
    </row>
    <row r="35" spans="5:8" x14ac:dyDescent="0.2">
      <c r="F35" s="28"/>
      <c r="G35" s="20"/>
      <c r="H35" s="28"/>
    </row>
  </sheetData>
  <mergeCells count="2">
    <mergeCell ref="B11:F11"/>
    <mergeCell ref="B21:F21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2022-01-02T17:17:51Z</dcterms:modified>
</cp:coreProperties>
</file>