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8_{831A4E62-17AB-D24D-89CF-F9E3DE2AAEAD}" xr6:coauthVersionLast="47" xr6:coauthVersionMax="47" xr10:uidLastSave="{00000000-0000-0000-0000-000000000000}"/>
  <bookViews>
    <workbookView xWindow="17980" yWindow="2720" windowWidth="26060" windowHeight="17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37" i="1"/>
  <c r="B27" i="1"/>
  <c r="B26" i="1"/>
  <c r="B17" i="1"/>
  <c r="B28" i="1" l="1"/>
  <c r="B29" i="1" s="1"/>
  <c r="B31" i="1"/>
  <c r="B32" i="1"/>
  <c r="B33" i="1" l="1"/>
  <c r="B34" i="1" s="1"/>
  <c r="C39" i="1"/>
  <c r="B39" i="1" l="1"/>
  <c r="B41" i="1" s="1"/>
</calcChain>
</file>

<file path=xl/sharedStrings.xml><?xml version="1.0" encoding="utf-8"?>
<sst xmlns="http://schemas.openxmlformats.org/spreadsheetml/2006/main" count="26" uniqueCount="26">
  <si>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</si>
  <si>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</si>
  <si>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</si>
  <si>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</si>
  <si>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</si>
  <si>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Datum indienst</t>
  </si>
  <si>
    <t>Datum uitdienst</t>
  </si>
  <si>
    <t>Bruto maandloon</t>
  </si>
  <si>
    <t>Totaal per maand</t>
  </si>
  <si>
    <t>Aantal hele dienstjaren</t>
  </si>
  <si>
    <t>Aantal resterende dagen</t>
  </si>
  <si>
    <t>Gemiddeld aantal werkzame dagen per maand</t>
  </si>
  <si>
    <t>Transitievergoeding hele dienstjaren</t>
  </si>
  <si>
    <t>Transitievergoeding resterende dagen</t>
  </si>
  <si>
    <t>Maximum transitievergoeding</t>
  </si>
  <si>
    <t>Vakantiegeld (per maand, meestal 8%)</t>
  </si>
  <si>
    <t>Overige vergoedingen (per maand)</t>
  </si>
  <si>
    <t>Correctie i.v.m. maximum transitievergoeding</t>
  </si>
  <si>
    <t>Bruto jaarsalaris</t>
  </si>
  <si>
    <t>De transitievergoeding die de werkgever heeft betaald.</t>
  </si>
  <si>
    <t>Compensatie transitievergoeding</t>
  </si>
  <si>
    <t>Berekening transitievergoeding</t>
  </si>
  <si>
    <t>Transitievergoeding</t>
  </si>
  <si>
    <t>Berekening compensatie transitievergoeding 2024</t>
  </si>
  <si>
    <t>De financials van Boec (spreek uit als: 'Boek') helpen bedrijven en instellingen met de financiële-, salaris- en/of zorgadministratie.</t>
  </si>
  <si>
    <t>https://boec.nl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</si>
</sst>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/>
    <xf numFmtId="164" fontId="0" fillId="3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0" borderId="4" xfId="1" applyNumberFormat="1" applyFont="1" applyFill="1" applyBorder="1"/>
    <xf numFmtId="14" fontId="0" fillId="3" borderId="4" xfId="1" applyNumberFormat="1" applyFont="1" applyFill="1" applyBorder="1"/>
    <xf numFmtId="164" fontId="0" fillId="0" borderId="9" xfId="1" applyNumberFormat="1" applyFont="1" applyFill="1" applyBorder="1"/>
    <xf numFmtId="1" fontId="0" fillId="2" borderId="4" xfId="0" applyNumberFormat="1" applyFill="1" applyBorder="1"/>
    <xf numFmtId="164" fontId="2" fillId="2" borderId="4" xfId="1" applyNumberFormat="1" applyFont="1" applyFill="1" applyBorder="1"/>
    <xf numFmtId="0" fontId="2" fillId="2" borderId="0" xfId="0" applyFont="1" applyFill="1"/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4" borderId="9" xfId="1" applyNumberFormat="1" applyFont="1" applyFill="1" applyBorder="1"/>
    <xf numFmtId="0" fontId="2" fillId="4" borderId="0" xfId="0" applyFont="1" applyFill="1"/>
    <xf numFmtId="0" fontId="2" fillId="4" borderId="5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5" fontId="0" fillId="2" borderId="0" xfId="1" applyNumberFormat="1" applyFont="1" applyFill="1" applyBorder="1"/>
    <xf numFmtId="0" fontId="5" fillId="2" borderId="0" xfId="2" applyFill="1" applyBorder="1"/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boec.nl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177800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20262</xdr:colOff>
      <xdr:row>10</xdr:row>
      <xdr:rowOff>133280</xdr:rowOff>
    </xdr:from>
    <xdr:to>
      <xdr:col>10</xdr:col>
      <xdr:colOff>76200</xdr:colOff>
      <xdr:row>14</xdr:row>
      <xdr:rowOff>108887</xdr:rowOff>
    </xdr:to>
    <xdr:pic>
      <xdr:nvPicPr>
        <xdr:cNvPr id="3" name="Afbeelding 2" descr="Boec ® | Specialisten op het gebied van financiële-, salaris- &amp; zorgadministratie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25CB85-A0E6-6041-84C2-8ED1ABF4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162" y="2165280"/>
          <a:ext cx="1732338" cy="91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oec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42"/>
  <sheetViews>
    <sheetView tabSelected="1" topLeftCell="A5" workbookViewId="0">
      <selection activeCell="H39" sqref="H39"/>
    </sheetView>
  </sheetViews>
  <sheetFormatPr baseColWidth="10" defaultRowHeight="16" x14ac:dyDescent="0.2"/>
  <cols>
    <col min="1" max="1" width="11" customWidth="1"/>
    <col min="2" max="2" width="13.83203125" customWidth="1"/>
    <col min="3" max="3" width="20.6640625" customWidth="1"/>
    <col min="4" max="4" width="13.33203125" customWidth="1"/>
    <col min="5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3" t="s">
        <v>23</v>
      </c>
      <c r="C11" s="34"/>
      <c r="D11" s="34"/>
      <c r="E11" s="34"/>
      <c r="F11" s="35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2:19" x14ac:dyDescent="0.2">
      <c r="B12" s="4"/>
      <c r="C12" s="5"/>
      <c r="D12" s="5"/>
      <c r="E12" s="5"/>
      <c r="F12" s="6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2:19" x14ac:dyDescent="0.2">
      <c r="B13" s="24">
        <v>40920</v>
      </c>
      <c r="C13" s="5" t="s">
        <v>5</v>
      </c>
      <c r="D13" s="5"/>
      <c r="E13" s="17"/>
      <c r="F13" s="6"/>
      <c r="H13" s="4"/>
      <c r="I13" s="42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2:19" x14ac:dyDescent="0.2">
      <c r="B14" s="24">
        <v>45328</v>
      </c>
      <c r="C14" s="5" t="s">
        <v>6</v>
      </c>
      <c r="D14" s="5"/>
      <c r="E14" s="5"/>
      <c r="F14" s="6"/>
      <c r="H14" s="4"/>
      <c r="I14" s="42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2:19" x14ac:dyDescent="0.2">
      <c r="B15" s="22"/>
      <c r="C15" s="5"/>
      <c r="D15" s="5"/>
      <c r="E15" s="5"/>
      <c r="F15" s="6"/>
      <c r="H15" s="4"/>
      <c r="I15" s="42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2:19" x14ac:dyDescent="0.2">
      <c r="B16" s="18">
        <v>3500</v>
      </c>
      <c r="C16" s="5" t="s">
        <v>7</v>
      </c>
      <c r="D16" s="5"/>
      <c r="E16" s="5"/>
      <c r="F16" s="6"/>
      <c r="H16" s="4"/>
      <c r="I16" s="42" t="s">
        <v>24</v>
      </c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2:19" x14ac:dyDescent="0.2">
      <c r="B17" s="18">
        <f>B16*8%</f>
        <v>280</v>
      </c>
      <c r="C17" s="5" t="s">
        <v>15</v>
      </c>
      <c r="D17" s="5"/>
      <c r="E17" s="5"/>
      <c r="F17" s="6"/>
      <c r="H17" s="4"/>
      <c r="I17" s="43" t="s">
        <v>25</v>
      </c>
      <c r="J17" s="5"/>
      <c r="K17" s="5"/>
      <c r="L17" s="5"/>
      <c r="M17" s="5"/>
      <c r="N17" s="5"/>
      <c r="O17" s="5"/>
      <c r="P17" s="5"/>
      <c r="Q17" s="5"/>
      <c r="R17" s="5"/>
      <c r="S17" s="6"/>
    </row>
    <row r="18" spans="2:19" x14ac:dyDescent="0.2">
      <c r="B18" s="18">
        <f>B16*8.33%</f>
        <v>291.55</v>
      </c>
      <c r="C18" s="5" t="s">
        <v>16</v>
      </c>
      <c r="D18" s="5"/>
      <c r="E18" s="5"/>
      <c r="F18" s="6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2:19" ht="17" thickBot="1" x14ac:dyDescent="0.25">
      <c r="B19" s="25">
        <f>SUM(B16:B18)</f>
        <v>4071.55</v>
      </c>
      <c r="C19" s="5" t="s">
        <v>8</v>
      </c>
      <c r="D19" s="5"/>
      <c r="E19" s="5"/>
      <c r="F19" s="6"/>
    </row>
    <row r="20" spans="2:19" ht="17" thickTop="1" x14ac:dyDescent="0.2">
      <c r="B20" s="23"/>
      <c r="C20" s="5"/>
      <c r="D20" s="5"/>
      <c r="E20" s="5"/>
      <c r="F20" s="6"/>
    </row>
    <row r="21" spans="2:19" x14ac:dyDescent="0.2">
      <c r="B21" s="18">
        <v>19</v>
      </c>
      <c r="C21" s="5" t="s">
        <v>11</v>
      </c>
      <c r="D21" s="5"/>
      <c r="E21" s="5"/>
      <c r="F21" s="6"/>
    </row>
    <row r="22" spans="2:19" x14ac:dyDescent="0.2">
      <c r="B22" s="7"/>
      <c r="C22" s="8"/>
      <c r="D22" s="8"/>
      <c r="E22" s="8"/>
      <c r="F22" s="9"/>
    </row>
    <row r="24" spans="2:19" ht="26" x14ac:dyDescent="0.3">
      <c r="B24" s="33" t="s">
        <v>21</v>
      </c>
      <c r="C24" s="34"/>
      <c r="D24" s="34"/>
      <c r="E24" s="34"/>
      <c r="F24" s="35"/>
    </row>
    <row r="25" spans="2:19" x14ac:dyDescent="0.2">
      <c r="B25" s="19"/>
      <c r="C25" s="20"/>
      <c r="D25" s="20"/>
      <c r="E25" s="20"/>
      <c r="F25" s="21"/>
    </row>
    <row r="26" spans="2:19" x14ac:dyDescent="0.2">
      <c r="B26" s="4">
        <f>DATEDIF(B13,B14,"y")</f>
        <v>12</v>
      </c>
      <c r="C26" s="5" t="s">
        <v>9</v>
      </c>
      <c r="D26" s="5"/>
      <c r="E26" s="5"/>
      <c r="F26" s="6"/>
    </row>
    <row r="27" spans="2:19" x14ac:dyDescent="0.2">
      <c r="B27" s="26">
        <f>DATEDIF(B13,B14,"yd")</f>
        <v>25</v>
      </c>
      <c r="C27" s="5" t="s">
        <v>10</v>
      </c>
      <c r="D27" s="5"/>
      <c r="E27" s="5"/>
      <c r="F27" s="6"/>
    </row>
    <row r="28" spans="2:19" x14ac:dyDescent="0.2">
      <c r="B28" s="22">
        <f>B19*12</f>
        <v>48858.600000000006</v>
      </c>
      <c r="C28" s="5" t="s">
        <v>18</v>
      </c>
      <c r="D28" s="5"/>
      <c r="E28" s="5"/>
      <c r="F28" s="6"/>
    </row>
    <row r="29" spans="2:19" x14ac:dyDescent="0.2">
      <c r="B29" s="22">
        <f>IF(B28&lt;94000,94000,B28)</f>
        <v>94000</v>
      </c>
      <c r="C29" s="5" t="s">
        <v>14</v>
      </c>
      <c r="D29" s="5"/>
      <c r="E29" s="5"/>
      <c r="F29" s="6"/>
    </row>
    <row r="30" spans="2:19" x14ac:dyDescent="0.2">
      <c r="B30" s="22"/>
      <c r="C30" s="5"/>
      <c r="D30" s="5"/>
      <c r="E30" s="5"/>
      <c r="F30" s="6"/>
    </row>
    <row r="31" spans="2:19" x14ac:dyDescent="0.2">
      <c r="B31" s="22">
        <f>(B26*B19*(1/3))</f>
        <v>16286.2</v>
      </c>
      <c r="C31" s="5" t="s">
        <v>12</v>
      </c>
      <c r="D31" s="5"/>
      <c r="E31" s="5"/>
      <c r="F31" s="6"/>
    </row>
    <row r="32" spans="2:19" x14ac:dyDescent="0.2">
      <c r="B32" s="22">
        <f>(((B27/B21)*B19)/B19)*(((1/3)*B19)/12)</f>
        <v>148.8139619883041</v>
      </c>
      <c r="C32" s="5" t="s">
        <v>13</v>
      </c>
      <c r="D32" s="5"/>
      <c r="E32" s="5"/>
      <c r="F32" s="6"/>
    </row>
    <row r="33" spans="2:6" x14ac:dyDescent="0.2">
      <c r="B33" s="22">
        <f>IF((B31+B32)&lt;B29,0,(B31+B32)-B29)*-1</f>
        <v>0</v>
      </c>
      <c r="C33" s="5" t="s">
        <v>17</v>
      </c>
      <c r="D33" s="5"/>
      <c r="E33" s="5"/>
      <c r="F33" s="6"/>
    </row>
    <row r="34" spans="2:6" ht="38" customHeight="1" thickBot="1" x14ac:dyDescent="0.25">
      <c r="B34" s="36">
        <f>SUM(B31:B33)</f>
        <v>16435.013961988305</v>
      </c>
      <c r="C34" s="37" t="s">
        <v>22</v>
      </c>
      <c r="D34" s="37"/>
      <c r="E34" s="37"/>
      <c r="F34" s="38"/>
    </row>
    <row r="35" spans="2:6" ht="17" thickTop="1" x14ac:dyDescent="0.2">
      <c r="B35" s="7"/>
      <c r="C35" s="8"/>
      <c r="D35" s="8"/>
      <c r="E35" s="8"/>
      <c r="F35" s="9"/>
    </row>
    <row r="37" spans="2:6" ht="26" x14ac:dyDescent="0.3">
      <c r="B37" s="33" t="str">
        <f>B11</f>
        <v>Berekening compensatie transitievergoeding 2024</v>
      </c>
      <c r="C37" s="34"/>
      <c r="D37" s="34"/>
      <c r="E37" s="34"/>
      <c r="F37" s="35"/>
    </row>
    <row r="38" spans="2:6" x14ac:dyDescent="0.2">
      <c r="B38" s="19"/>
      <c r="C38" s="20"/>
      <c r="D38" s="20"/>
      <c r="E38" s="20"/>
      <c r="F38" s="21"/>
    </row>
    <row r="39" spans="2:6" ht="33" customHeight="1" x14ac:dyDescent="0.2">
      <c r="B39" s="22">
        <f>B34</f>
        <v>16435.013961988305</v>
      </c>
      <c r="C39" s="29" t="str">
        <f>C34</f>
        <v>Transitievergoeding</v>
      </c>
      <c r="D39" s="29"/>
      <c r="E39" s="29"/>
      <c r="F39" s="30"/>
    </row>
    <row r="40" spans="2:6" x14ac:dyDescent="0.2">
      <c r="B40" s="18">
        <v>16435</v>
      </c>
      <c r="C40" s="31" t="s">
        <v>19</v>
      </c>
      <c r="D40" s="31"/>
      <c r="E40" s="31"/>
      <c r="F40" s="32"/>
    </row>
    <row r="41" spans="2:6" x14ac:dyDescent="0.2">
      <c r="B41" s="27">
        <f>IF(B40&lt;B39,B40,B39)</f>
        <v>16435</v>
      </c>
      <c r="C41" s="28" t="s">
        <v>20</v>
      </c>
      <c r="D41" s="5"/>
      <c r="E41" s="5"/>
      <c r="F41" s="6"/>
    </row>
    <row r="42" spans="2:6" x14ac:dyDescent="0.2">
      <c r="B42" s="7"/>
      <c r="C42" s="8"/>
      <c r="D42" s="8"/>
      <c r="E42" s="8"/>
      <c r="F42" s="9"/>
    </row>
  </sheetData>
  <mergeCells count="5">
    <mergeCell ref="C39:F39"/>
    <mergeCell ref="C40:F40"/>
    <mergeCell ref="B11:F11"/>
    <mergeCell ref="B24:F24"/>
    <mergeCell ref="B37:F37"/>
  </mergeCells>
  <phoneticPr fontId="4" type="noConversion"/>
  <hyperlinks>
    <hyperlink ref="I17" r:id="rId1" xr:uid="{6ADDBD0E-A7A9-C547-A79F-6D287020CE2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2024-02-23T12:33:27Z</dcterms:modified>
</cp:coreProperties>
</file>