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45920A18-2ED5-DE49-A273-E5397C8E2ECE}" xr6:coauthVersionLast="47" xr6:coauthVersionMax="47" xr10:uidLastSave="{00000000-0000-0000-0000-000000000000}"/>
  <bookViews>
    <workbookView xWindow="880" yWindow="1280" windowWidth="37220" windowHeight="167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17" i="1"/>
  <c r="B73" i="1"/>
  <c r="C72" i="1"/>
  <c r="B72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C22" i="1"/>
  <c r="C21" i="1"/>
  <c r="C15" i="1"/>
  <c r="B30" i="1"/>
  <c r="B15" i="1" l="1"/>
  <c r="B16" i="1" s="1"/>
  <c r="B21" i="1"/>
  <c r="B22" i="1" s="1"/>
</calcChain>
</file>

<file path=xl/sharedStrings.xml><?xml version="1.0" encoding="utf-8"?>
<sst xmlns="http://schemas.openxmlformats.org/spreadsheetml/2006/main" count="21" uniqueCount="21">
  <si>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</si>
  <si>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</si>
  <si>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</si>
  <si>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</si>
  <si>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</si>
  <si>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Toetsingkomen van</t>
  </si>
  <si>
    <t>Toetsingsinkomen tot</t>
  </si>
  <si>
    <t>Toeslag zonder partner</t>
  </si>
  <si>
    <t>Zorgtoeslagtabel</t>
  </si>
  <si>
    <t>Gezamenlijk toetsingsinkomen (indien sprake is van een toeslagpartner)</t>
  </si>
  <si>
    <t>Toetsingsinkomen (indien geen sprake is van een toeslagpartner)</t>
  </si>
  <si>
    <t>Toeslag metpartner</t>
  </si>
  <si>
    <t>Vermogen</t>
  </si>
  <si>
    <t>Zonder partner</t>
  </si>
  <si>
    <t>Met partner</t>
  </si>
  <si>
    <t>Zorgtoeslag 2024</t>
  </si>
  <si>
    <t>Vermogen op 1 januari 2024</t>
  </si>
  <si>
    <t>Zorgtoeslag per maand 2024</t>
  </si>
  <si>
    <t>Gezamenlijk vermogen op 1 januari 2024</t>
  </si>
  <si>
    <t>https://boec.nl</t>
  </si>
  <si>
    <t>Boec (spreek uit als: 'Boek'). Specialisten op het gebied van financiële-, salaris- &amp; zorgadministraties.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</si>
</sst>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  <numFmt numFmtId="167" formatCode="_ [$€-413]\ * #,##0_ ;_ [$€-413]\ * \-#,##0_ ;_ [$€-413]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rgb="FF696969"/>
      <name val="Verdana"/>
      <family val="2"/>
    </font>
    <font>
      <sz val="18"/>
      <color rgb="FF000000"/>
      <name val="Verdan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6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165" fontId="0" fillId="2" borderId="3" xfId="1" applyNumberFormat="1" applyFont="1" applyFill="1" applyBorder="1"/>
    <xf numFmtId="165" fontId="0" fillId="2" borderId="5" xfId="1" applyNumberFormat="1" applyFont="1" applyFill="1" applyBorder="1"/>
    <xf numFmtId="165" fontId="0" fillId="2" borderId="8" xfId="1" applyNumberFormat="1" applyFont="1" applyFill="1" applyBorder="1"/>
    <xf numFmtId="165" fontId="0" fillId="3" borderId="3" xfId="1" applyNumberFormat="1" applyFont="1" applyFill="1" applyBorder="1"/>
    <xf numFmtId="165" fontId="0" fillId="3" borderId="8" xfId="1" applyNumberFormat="1" applyFont="1" applyFill="1" applyBorder="1"/>
    <xf numFmtId="165" fontId="0" fillId="0" borderId="0" xfId="1" applyNumberFormat="1" applyFont="1"/>
    <xf numFmtId="0" fontId="0" fillId="2" borderId="5" xfId="0" applyFill="1" applyBorder="1" applyAlignment="1">
      <alignment wrapText="1"/>
    </xf>
    <xf numFmtId="165" fontId="3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 vertical="top" wrapText="1"/>
    </xf>
    <xf numFmtId="167" fontId="0" fillId="3" borderId="4" xfId="1" applyNumberFormat="1" applyFont="1" applyFill="1" applyBorder="1"/>
    <xf numFmtId="167" fontId="2" fillId="2" borderId="4" xfId="1" applyNumberFormat="1" applyFont="1" applyFill="1" applyBorder="1" applyAlignment="1">
      <alignment horizontal="right"/>
    </xf>
    <xf numFmtId="167" fontId="0" fillId="2" borderId="4" xfId="1" applyNumberFormat="1" applyFont="1" applyFill="1" applyBorder="1"/>
    <xf numFmtId="0" fontId="6" fillId="0" borderId="0" xfId="0" applyFont="1"/>
    <xf numFmtId="0" fontId="7" fillId="0" borderId="0" xfId="0" applyFont="1"/>
    <xf numFmtId="2" fontId="0" fillId="2" borderId="4" xfId="1" applyNumberFormat="1" applyFont="1" applyFill="1" applyBorder="1" applyAlignment="1">
      <alignment horizontal="right"/>
    </xf>
    <xf numFmtId="2" fontId="0" fillId="2" borderId="0" xfId="1" applyNumberFormat="1" applyFont="1" applyFill="1" applyBorder="1" applyAlignment="1">
      <alignment horizontal="right"/>
    </xf>
    <xf numFmtId="2" fontId="0" fillId="2" borderId="6" xfId="1" applyNumberFormat="1" applyFont="1" applyFill="1" applyBorder="1" applyAlignment="1">
      <alignment horizontal="right"/>
    </xf>
    <xf numFmtId="2" fontId="0" fillId="2" borderId="7" xfId="1" applyNumberFormat="1" applyFont="1" applyFill="1" applyBorder="1" applyAlignment="1">
      <alignment horizontal="right"/>
    </xf>
    <xf numFmtId="0" fontId="5" fillId="2" borderId="0" xfId="0" applyFont="1" applyFill="1"/>
    <xf numFmtId="1" fontId="0" fillId="2" borderId="6" xfId="0" applyNumberFormat="1" applyFill="1" applyBorder="1"/>
    <xf numFmtId="165" fontId="0" fillId="2" borderId="7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0" fillId="2" borderId="4" xfId="0" applyNumberFormat="1" applyFill="1" applyBorder="1"/>
    <xf numFmtId="0" fontId="0" fillId="2" borderId="0" xfId="0" applyFill="1" applyBorder="1"/>
    <xf numFmtId="165" fontId="0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165" fontId="8" fillId="2" borderId="0" xfId="1" applyNumberFormat="1" applyFont="1" applyFill="1" applyBorder="1"/>
    <xf numFmtId="165" fontId="9" fillId="2" borderId="5" xfId="1" applyNumberFormat="1" applyFont="1" applyFill="1" applyBorder="1"/>
    <xf numFmtId="165" fontId="8" fillId="2" borderId="7" xfId="1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6" fontId="0" fillId="2" borderId="0" xfId="1" applyNumberFormat="1" applyFont="1" applyFill="1" applyBorder="1"/>
    <xf numFmtId="0" fontId="10" fillId="2" borderId="0" xfId="2" applyFill="1" applyBorder="1"/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boec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20262</xdr:colOff>
      <xdr:row>10</xdr:row>
      <xdr:rowOff>133280</xdr:rowOff>
    </xdr:from>
    <xdr:to>
      <xdr:col>7</xdr:col>
      <xdr:colOff>774700</xdr:colOff>
      <xdr:row>14</xdr:row>
      <xdr:rowOff>108887</xdr:rowOff>
    </xdr:to>
    <xdr:pic>
      <xdr:nvPicPr>
        <xdr:cNvPr id="3" name="Afbeelding 2" descr="Boec ® | Specialisten op het gebied van financiële-, salaris- &amp; zorgadministratie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194A27-9C84-F242-B2BA-E201C50A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562" y="2165280"/>
          <a:ext cx="1732338" cy="91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oec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6"/>
  <sheetViews>
    <sheetView tabSelected="1" topLeftCell="B1" zoomScale="89" workbookViewId="0">
      <selection activeCell="K21" sqref="K21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36.33203125" style="28" customWidth="1"/>
    <col min="5" max="5" width="24.5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24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24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24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25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26"/>
    </row>
    <row r="9" spans="2:17" x14ac:dyDescent="0.2">
      <c r="B9" s="13" t="s">
        <v>3</v>
      </c>
      <c r="C9" s="14"/>
      <c r="D9" s="27"/>
    </row>
    <row r="11" spans="2:17" s="10" customFormat="1" ht="26" x14ac:dyDescent="0.3">
      <c r="B11" s="44" t="s">
        <v>15</v>
      </c>
      <c r="C11" s="45"/>
      <c r="D11" s="46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2:17" x14ac:dyDescent="0.2">
      <c r="B12" s="4"/>
      <c r="C12" s="5"/>
      <c r="D12" s="2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2:17" x14ac:dyDescent="0.2">
      <c r="B13" s="32">
        <v>31000</v>
      </c>
      <c r="C13" s="5" t="s">
        <v>10</v>
      </c>
      <c r="D13" s="24"/>
      <c r="F13" s="4"/>
      <c r="G13" s="58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2:17" x14ac:dyDescent="0.2">
      <c r="B14" s="32">
        <v>0</v>
      </c>
      <c r="C14" s="5" t="s">
        <v>16</v>
      </c>
      <c r="D14" s="24"/>
      <c r="F14" s="4"/>
      <c r="G14" s="58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x14ac:dyDescent="0.2">
      <c r="B15" s="33">
        <f>IF(B14&gt;D75,0,VLOOKUP(B13,B$29:D$73,3)*12)</f>
        <v>900</v>
      </c>
      <c r="C15" s="5" t="str">
        <f>B11</f>
        <v>Zorgtoeslag 2024</v>
      </c>
      <c r="D15" s="24"/>
      <c r="F15" s="4"/>
      <c r="G15" s="58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2:17" x14ac:dyDescent="0.2">
      <c r="B16" s="33">
        <f>B15/12</f>
        <v>75</v>
      </c>
      <c r="C16" s="5" t="s">
        <v>17</v>
      </c>
      <c r="D16" s="24"/>
      <c r="F16" s="4"/>
      <c r="G16" s="58" t="s">
        <v>20</v>
      </c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2:17" x14ac:dyDescent="0.2">
      <c r="B17" s="33"/>
      <c r="C17" s="41" t="str">
        <f>IF(B14&gt;D75,"Uw vermogen is groter dan € 140.213, waardoor u geen zorgtoeslag krijgt",IF(B13&gt;37496,"Uw inkomen is hoger dan € 37.496, waardoor u geen zorgtoeslag krijgt",""))</f>
        <v/>
      </c>
      <c r="D17" s="24"/>
      <c r="F17" s="4"/>
      <c r="G17" s="59" t="s">
        <v>19</v>
      </c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2:17" x14ac:dyDescent="0.2">
      <c r="B18" s="34"/>
      <c r="C18" s="5"/>
      <c r="D18" s="24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2:17" x14ac:dyDescent="0.2">
      <c r="B19" s="32">
        <v>41000</v>
      </c>
      <c r="C19" s="5" t="s">
        <v>9</v>
      </c>
      <c r="D19" s="24"/>
      <c r="G19" s="18"/>
    </row>
    <row r="20" spans="2:17" x14ac:dyDescent="0.2">
      <c r="B20" s="32">
        <v>0</v>
      </c>
      <c r="C20" s="5" t="s">
        <v>18</v>
      </c>
      <c r="D20" s="24"/>
      <c r="G20" s="18"/>
    </row>
    <row r="21" spans="2:17" x14ac:dyDescent="0.2">
      <c r="B21" s="33">
        <f>IF(B20&gt;E75,0,VLOOKUP(B19,B$29:E$73,4)*"12")</f>
        <v>888</v>
      </c>
      <c r="C21" s="5" t="str">
        <f>B11</f>
        <v>Zorgtoeslag 2024</v>
      </c>
      <c r="D21" s="24"/>
      <c r="E21" s="15"/>
    </row>
    <row r="22" spans="2:17" x14ac:dyDescent="0.2">
      <c r="B22" s="33">
        <f>B21/12</f>
        <v>74</v>
      </c>
      <c r="C22" s="5" t="str">
        <f>C16</f>
        <v>Zorgtoeslag per maand 2024</v>
      </c>
      <c r="D22" s="24"/>
      <c r="E22" s="15"/>
    </row>
    <row r="23" spans="2:17" x14ac:dyDescent="0.2">
      <c r="B23" s="33"/>
      <c r="C23" s="41" t="str">
        <f>IF(B20&gt;E75,"Uw vermogen is groter dan € 177.301, waardoor u geen zorgtoeslag krijgt",IF(B19&gt;47368,"Uw inkomen is hoger dan € 47.368, waardoor u geen zorgtoeslag krijgt",""))</f>
        <v/>
      </c>
      <c r="D23" s="24"/>
      <c r="E23" s="15"/>
    </row>
    <row r="24" spans="2:17" x14ac:dyDescent="0.2">
      <c r="B24" s="7"/>
      <c r="C24" s="8"/>
      <c r="D24" s="25"/>
    </row>
    <row r="26" spans="2:17" ht="26" hidden="1" x14ac:dyDescent="0.3">
      <c r="B26" s="44" t="s">
        <v>8</v>
      </c>
      <c r="C26" s="45"/>
      <c r="D26" s="45"/>
      <c r="E26" s="46"/>
      <c r="G26" s="10"/>
      <c r="H26" s="10"/>
      <c r="I26" s="10"/>
      <c r="J26" s="10"/>
      <c r="K26" s="10"/>
      <c r="L26" s="10"/>
      <c r="M26" s="10"/>
      <c r="N26" s="10"/>
    </row>
    <row r="27" spans="2:17" ht="16" hidden="1" customHeight="1" x14ac:dyDescent="0.3">
      <c r="B27" s="16"/>
      <c r="C27" s="50"/>
      <c r="D27" s="30"/>
      <c r="E27" s="6"/>
      <c r="G27" s="10"/>
      <c r="H27" s="10"/>
      <c r="I27" s="10"/>
      <c r="J27" s="10"/>
      <c r="K27" s="10"/>
      <c r="L27" s="10"/>
      <c r="M27" s="10"/>
      <c r="N27" s="10"/>
    </row>
    <row r="28" spans="2:17" s="20" customFormat="1" ht="16" hidden="1" customHeight="1" x14ac:dyDescent="0.2">
      <c r="B28" s="22" t="s">
        <v>5</v>
      </c>
      <c r="C28" s="51" t="s">
        <v>6</v>
      </c>
      <c r="D28" s="31" t="s">
        <v>7</v>
      </c>
      <c r="E28" s="29" t="s">
        <v>11</v>
      </c>
      <c r="G28" s="21"/>
      <c r="H28" s="21"/>
      <c r="J28" s="21"/>
      <c r="K28" s="21"/>
      <c r="L28" s="21"/>
      <c r="M28" s="21"/>
    </row>
    <row r="29" spans="2:17" ht="16" hidden="1" customHeight="1" x14ac:dyDescent="0.25">
      <c r="B29" s="37">
        <v>0</v>
      </c>
      <c r="C29" s="52">
        <v>26500</v>
      </c>
      <c r="D29" s="38">
        <v>123</v>
      </c>
      <c r="E29" s="53">
        <v>236</v>
      </c>
      <c r="G29" s="35"/>
      <c r="H29" s="36"/>
      <c r="J29" s="35"/>
      <c r="K29" s="36"/>
      <c r="L29" s="19"/>
      <c r="M29" s="19"/>
    </row>
    <row r="30" spans="2:17" ht="16" hidden="1" customHeight="1" x14ac:dyDescent="0.25">
      <c r="B30" s="37">
        <f>C29+0.01</f>
        <v>26500.01</v>
      </c>
      <c r="C30" s="52">
        <v>27000</v>
      </c>
      <c r="D30" s="38">
        <v>121</v>
      </c>
      <c r="E30" s="53">
        <v>233</v>
      </c>
      <c r="G30" s="35"/>
      <c r="H30" s="36"/>
      <c r="J30" s="35"/>
      <c r="K30" s="36"/>
      <c r="L30" s="19"/>
      <c r="M30" s="19"/>
    </row>
    <row r="31" spans="2:17" ht="16" hidden="1" customHeight="1" x14ac:dyDescent="0.25">
      <c r="B31" s="37">
        <f t="shared" ref="B31:B71" si="0">C30+0.01</f>
        <v>27000.01</v>
      </c>
      <c r="C31" s="52">
        <v>27500</v>
      </c>
      <c r="D31" s="38">
        <v>115</v>
      </c>
      <c r="E31" s="53">
        <v>228</v>
      </c>
      <c r="G31" s="35"/>
      <c r="H31" s="36"/>
      <c r="J31" s="35"/>
      <c r="K31" s="36"/>
      <c r="L31" s="19"/>
      <c r="M31" s="19"/>
    </row>
    <row r="32" spans="2:17" ht="16" hidden="1" customHeight="1" x14ac:dyDescent="0.25">
      <c r="B32" s="37">
        <f t="shared" si="0"/>
        <v>27500.01</v>
      </c>
      <c r="C32" s="52">
        <v>28000</v>
      </c>
      <c r="D32" s="38">
        <v>110</v>
      </c>
      <c r="E32" s="53">
        <v>222</v>
      </c>
      <c r="G32" s="35"/>
      <c r="H32" s="36"/>
      <c r="J32" s="35"/>
      <c r="K32" s="36"/>
      <c r="L32" s="19"/>
      <c r="M32" s="19"/>
    </row>
    <row r="33" spans="2:13" ht="16" hidden="1" customHeight="1" x14ac:dyDescent="0.25">
      <c r="B33" s="37">
        <f t="shared" si="0"/>
        <v>28000.01</v>
      </c>
      <c r="C33" s="52">
        <v>28500</v>
      </c>
      <c r="D33" s="38">
        <v>104</v>
      </c>
      <c r="E33" s="53">
        <v>216</v>
      </c>
      <c r="G33" s="35"/>
      <c r="H33" s="36"/>
      <c r="J33" s="35"/>
      <c r="K33" s="36"/>
      <c r="L33" s="19"/>
      <c r="M33" s="19"/>
    </row>
    <row r="34" spans="2:13" ht="16" hidden="1" customHeight="1" x14ac:dyDescent="0.25">
      <c r="B34" s="37">
        <f t="shared" si="0"/>
        <v>28500.01</v>
      </c>
      <c r="C34" s="52">
        <v>29000</v>
      </c>
      <c r="D34" s="38">
        <v>98</v>
      </c>
      <c r="E34" s="53">
        <v>211</v>
      </c>
      <c r="G34" s="35"/>
      <c r="H34" s="36"/>
      <c r="J34" s="35"/>
      <c r="K34" s="36"/>
    </row>
    <row r="35" spans="2:13" ht="16" hidden="1" customHeight="1" x14ac:dyDescent="0.25">
      <c r="B35" s="37">
        <f t="shared" si="0"/>
        <v>29000.01</v>
      </c>
      <c r="C35" s="52">
        <v>29500</v>
      </c>
      <c r="D35" s="38">
        <v>93</v>
      </c>
      <c r="E35" s="53">
        <v>205</v>
      </c>
      <c r="G35" s="35"/>
      <c r="H35" s="36"/>
      <c r="J35" s="35"/>
      <c r="K35" s="36"/>
    </row>
    <row r="36" spans="2:13" ht="16" hidden="1" customHeight="1" x14ac:dyDescent="0.25">
      <c r="B36" s="37">
        <f t="shared" si="0"/>
        <v>29500.01</v>
      </c>
      <c r="C36" s="52">
        <v>30000</v>
      </c>
      <c r="D36" s="38">
        <v>87</v>
      </c>
      <c r="E36" s="53">
        <v>199</v>
      </c>
      <c r="G36" s="35"/>
      <c r="H36" s="36"/>
      <c r="J36" s="35"/>
      <c r="K36" s="36"/>
    </row>
    <row r="37" spans="2:13" ht="16" hidden="1" customHeight="1" x14ac:dyDescent="0.25">
      <c r="B37" s="37">
        <f t="shared" si="0"/>
        <v>30000.01</v>
      </c>
      <c r="C37" s="52">
        <v>30500</v>
      </c>
      <c r="D37" s="38">
        <v>81</v>
      </c>
      <c r="E37" s="53">
        <v>194</v>
      </c>
      <c r="G37" s="35"/>
      <c r="H37" s="36"/>
      <c r="J37" s="35"/>
      <c r="K37" s="36"/>
    </row>
    <row r="38" spans="2:13" ht="16" hidden="1" customHeight="1" x14ac:dyDescent="0.25">
      <c r="B38" s="37">
        <f t="shared" si="0"/>
        <v>30500.01</v>
      </c>
      <c r="C38" s="52">
        <v>31000</v>
      </c>
      <c r="D38" s="38">
        <v>75</v>
      </c>
      <c r="E38" s="53">
        <v>188</v>
      </c>
      <c r="G38" s="35"/>
      <c r="H38" s="36"/>
      <c r="J38" s="35"/>
      <c r="K38" s="36"/>
    </row>
    <row r="39" spans="2:13" ht="16" hidden="1" customHeight="1" x14ac:dyDescent="0.25">
      <c r="B39" s="37">
        <f t="shared" si="0"/>
        <v>31000.01</v>
      </c>
      <c r="C39" s="52">
        <v>31500</v>
      </c>
      <c r="D39" s="38">
        <v>70</v>
      </c>
      <c r="E39" s="53">
        <v>182</v>
      </c>
      <c r="G39" s="35"/>
      <c r="H39" s="36"/>
      <c r="J39" s="35"/>
      <c r="K39" s="36"/>
    </row>
    <row r="40" spans="2:13" ht="16" hidden="1" customHeight="1" x14ac:dyDescent="0.25">
      <c r="B40" s="37">
        <f t="shared" si="0"/>
        <v>31500.01</v>
      </c>
      <c r="C40" s="52">
        <v>32000</v>
      </c>
      <c r="D40" s="38">
        <v>64</v>
      </c>
      <c r="E40" s="53">
        <v>177</v>
      </c>
      <c r="G40" s="35"/>
      <c r="H40" s="36"/>
      <c r="J40" s="35"/>
      <c r="K40" s="36"/>
    </row>
    <row r="41" spans="2:13" ht="16" hidden="1" customHeight="1" x14ac:dyDescent="0.25">
      <c r="B41" s="37">
        <f t="shared" si="0"/>
        <v>32000.01</v>
      </c>
      <c r="C41" s="52">
        <v>32500</v>
      </c>
      <c r="D41" s="38">
        <v>58</v>
      </c>
      <c r="E41" s="53">
        <v>171</v>
      </c>
      <c r="G41" s="35"/>
      <c r="H41" s="36"/>
      <c r="J41" s="35"/>
      <c r="K41" s="36"/>
    </row>
    <row r="42" spans="2:13" ht="16" hidden="1" customHeight="1" x14ac:dyDescent="0.25">
      <c r="B42" s="37">
        <f t="shared" si="0"/>
        <v>32500.01</v>
      </c>
      <c r="C42" s="52">
        <v>33000</v>
      </c>
      <c r="D42" s="38">
        <v>53</v>
      </c>
      <c r="E42" s="53">
        <v>165</v>
      </c>
      <c r="G42" s="35"/>
      <c r="H42" s="36"/>
      <c r="J42" s="35"/>
      <c r="K42" s="36"/>
    </row>
    <row r="43" spans="2:13" ht="16" hidden="1" customHeight="1" x14ac:dyDescent="0.25">
      <c r="B43" s="37">
        <f t="shared" si="0"/>
        <v>33000.01</v>
      </c>
      <c r="C43" s="52">
        <v>33500</v>
      </c>
      <c r="D43" s="38">
        <v>47</v>
      </c>
      <c r="E43" s="53">
        <v>159</v>
      </c>
      <c r="G43" s="35"/>
      <c r="H43" s="36"/>
      <c r="J43" s="35"/>
      <c r="K43" s="36"/>
    </row>
    <row r="44" spans="2:13" ht="16" hidden="1" customHeight="1" x14ac:dyDescent="0.25">
      <c r="B44" s="37">
        <f t="shared" si="0"/>
        <v>33500.01</v>
      </c>
      <c r="C44" s="52">
        <v>34000</v>
      </c>
      <c r="D44" s="38">
        <v>41</v>
      </c>
      <c r="E44" s="53">
        <v>154</v>
      </c>
      <c r="G44" s="35"/>
      <c r="H44" s="36"/>
      <c r="J44" s="35"/>
      <c r="K44" s="36"/>
    </row>
    <row r="45" spans="2:13" ht="16" hidden="1" customHeight="1" x14ac:dyDescent="0.25">
      <c r="B45" s="37">
        <f t="shared" si="0"/>
        <v>34000.01</v>
      </c>
      <c r="C45" s="52">
        <v>34500</v>
      </c>
      <c r="D45" s="38">
        <v>36</v>
      </c>
      <c r="E45" s="53">
        <v>148</v>
      </c>
      <c r="G45" s="35"/>
      <c r="H45" s="36"/>
      <c r="J45" s="35"/>
      <c r="K45" s="36"/>
    </row>
    <row r="46" spans="2:13" ht="16" hidden="1" customHeight="1" x14ac:dyDescent="0.25">
      <c r="B46" s="37">
        <f t="shared" si="0"/>
        <v>34500.01</v>
      </c>
      <c r="C46" s="52">
        <v>35000</v>
      </c>
      <c r="D46" s="38">
        <v>30</v>
      </c>
      <c r="E46" s="53">
        <v>142</v>
      </c>
      <c r="G46" s="35"/>
      <c r="H46" s="36"/>
      <c r="J46" s="35"/>
      <c r="K46" s="36"/>
    </row>
    <row r="47" spans="2:13" ht="16" hidden="1" customHeight="1" x14ac:dyDescent="0.25">
      <c r="B47" s="37">
        <f t="shared" si="0"/>
        <v>35000.01</v>
      </c>
      <c r="C47" s="52">
        <v>35500</v>
      </c>
      <c r="D47" s="38">
        <v>24</v>
      </c>
      <c r="E47" s="53">
        <v>137</v>
      </c>
      <c r="G47" s="35"/>
      <c r="H47" s="36"/>
      <c r="J47" s="35"/>
      <c r="K47" s="36"/>
    </row>
    <row r="48" spans="2:13" ht="16" hidden="1" customHeight="1" x14ac:dyDescent="0.25">
      <c r="B48" s="37">
        <f t="shared" si="0"/>
        <v>35500.01</v>
      </c>
      <c r="C48" s="52">
        <v>36000</v>
      </c>
      <c r="D48" s="38">
        <v>19</v>
      </c>
      <c r="E48" s="53">
        <v>131</v>
      </c>
      <c r="G48" s="35"/>
      <c r="H48" s="36"/>
      <c r="J48" s="35"/>
      <c r="K48" s="36"/>
    </row>
    <row r="49" spans="2:11" ht="16" hidden="1" customHeight="1" x14ac:dyDescent="0.25">
      <c r="B49" s="37">
        <f t="shared" si="0"/>
        <v>36000.01</v>
      </c>
      <c r="C49" s="52">
        <v>36500</v>
      </c>
      <c r="D49" s="38">
        <v>13</v>
      </c>
      <c r="E49" s="53">
        <v>125</v>
      </c>
      <c r="G49" s="35"/>
      <c r="H49" s="36"/>
      <c r="J49" s="35"/>
      <c r="K49" s="36"/>
    </row>
    <row r="50" spans="2:11" ht="16" hidden="1" customHeight="1" x14ac:dyDescent="0.25">
      <c r="B50" s="37">
        <f t="shared" si="0"/>
        <v>36500.01</v>
      </c>
      <c r="C50" s="52">
        <v>37000</v>
      </c>
      <c r="D50" s="38">
        <v>7</v>
      </c>
      <c r="E50" s="53">
        <v>120</v>
      </c>
      <c r="G50" s="35"/>
      <c r="H50" s="36"/>
      <c r="J50" s="35"/>
      <c r="K50" s="36"/>
    </row>
    <row r="51" spans="2:11" ht="16" hidden="1" customHeight="1" x14ac:dyDescent="0.25">
      <c r="B51" s="37">
        <f t="shared" si="0"/>
        <v>37000.01</v>
      </c>
      <c r="C51" s="52">
        <v>37496</v>
      </c>
      <c r="D51" s="38">
        <v>7</v>
      </c>
      <c r="E51" s="53">
        <v>120</v>
      </c>
      <c r="G51" s="35"/>
      <c r="H51" s="36"/>
    </row>
    <row r="52" spans="2:11" ht="16" hidden="1" customHeight="1" x14ac:dyDescent="0.25">
      <c r="B52" s="37">
        <f t="shared" si="0"/>
        <v>37496.01</v>
      </c>
      <c r="C52" s="52">
        <v>37500</v>
      </c>
      <c r="D52" s="38">
        <v>0</v>
      </c>
      <c r="E52" s="53">
        <v>114</v>
      </c>
      <c r="G52" s="35"/>
      <c r="H52" s="36"/>
    </row>
    <row r="53" spans="2:11" ht="16" hidden="1" customHeight="1" x14ac:dyDescent="0.25">
      <c r="B53" s="37">
        <f t="shared" si="0"/>
        <v>37500.01</v>
      </c>
      <c r="C53" s="52">
        <v>38000</v>
      </c>
      <c r="D53" s="38">
        <v>0</v>
      </c>
      <c r="E53" s="53">
        <v>108</v>
      </c>
      <c r="G53" s="35"/>
      <c r="H53" s="36"/>
    </row>
    <row r="54" spans="2:11" ht="16" hidden="1" customHeight="1" x14ac:dyDescent="0.25">
      <c r="B54" s="37">
        <f t="shared" si="0"/>
        <v>38000.01</v>
      </c>
      <c r="C54" s="52">
        <v>38500</v>
      </c>
      <c r="D54" s="38">
        <v>0</v>
      </c>
      <c r="E54" s="53">
        <v>102</v>
      </c>
      <c r="G54" s="35"/>
      <c r="H54" s="36"/>
    </row>
    <row r="55" spans="2:11" ht="16" hidden="1" customHeight="1" x14ac:dyDescent="0.25">
      <c r="B55" s="37">
        <f t="shared" si="0"/>
        <v>38500.01</v>
      </c>
      <c r="C55" s="52">
        <v>39000</v>
      </c>
      <c r="D55" s="38">
        <v>0</v>
      </c>
      <c r="E55" s="53">
        <v>97</v>
      </c>
      <c r="G55" s="35"/>
      <c r="H55" s="36"/>
    </row>
    <row r="56" spans="2:11" ht="16" hidden="1" customHeight="1" x14ac:dyDescent="0.25">
      <c r="B56" s="37">
        <f t="shared" si="0"/>
        <v>39000.01</v>
      </c>
      <c r="C56" s="52">
        <v>39500</v>
      </c>
      <c r="D56" s="38">
        <v>0</v>
      </c>
      <c r="E56" s="53">
        <v>91</v>
      </c>
      <c r="G56" s="35"/>
      <c r="H56" s="36"/>
    </row>
    <row r="57" spans="2:11" ht="16" hidden="1" customHeight="1" x14ac:dyDescent="0.25">
      <c r="B57" s="37">
        <f t="shared" si="0"/>
        <v>39500.01</v>
      </c>
      <c r="C57" s="52">
        <v>40000</v>
      </c>
      <c r="D57" s="38">
        <v>0</v>
      </c>
      <c r="E57" s="53">
        <v>85</v>
      </c>
      <c r="G57" s="35"/>
      <c r="H57" s="36"/>
    </row>
    <row r="58" spans="2:11" ht="16" hidden="1" customHeight="1" x14ac:dyDescent="0.25">
      <c r="B58" s="37">
        <f t="shared" si="0"/>
        <v>40000.01</v>
      </c>
      <c r="C58" s="52">
        <v>40500</v>
      </c>
      <c r="D58" s="38">
        <v>0</v>
      </c>
      <c r="E58" s="53">
        <v>80</v>
      </c>
      <c r="G58" s="35"/>
      <c r="H58" s="36"/>
    </row>
    <row r="59" spans="2:11" ht="16" hidden="1" customHeight="1" x14ac:dyDescent="0.25">
      <c r="B59" s="37">
        <f t="shared" si="0"/>
        <v>40500.01</v>
      </c>
      <c r="C59" s="52">
        <v>41000</v>
      </c>
      <c r="D59" s="38">
        <v>0</v>
      </c>
      <c r="E59" s="53">
        <v>74</v>
      </c>
      <c r="G59" s="35"/>
      <c r="H59" s="36"/>
    </row>
    <row r="60" spans="2:11" ht="16" hidden="1" customHeight="1" x14ac:dyDescent="0.25">
      <c r="B60" s="37">
        <f t="shared" si="0"/>
        <v>41000.01</v>
      </c>
      <c r="C60" s="52">
        <v>41500</v>
      </c>
      <c r="D60" s="38">
        <v>0</v>
      </c>
      <c r="E60" s="53">
        <v>68</v>
      </c>
      <c r="G60" s="35"/>
      <c r="H60" s="36"/>
    </row>
    <row r="61" spans="2:11" ht="16" hidden="1" customHeight="1" x14ac:dyDescent="0.25">
      <c r="B61" s="37">
        <f t="shared" si="0"/>
        <v>41500.01</v>
      </c>
      <c r="C61" s="52">
        <v>42000</v>
      </c>
      <c r="D61" s="38">
        <v>0</v>
      </c>
      <c r="E61" s="53">
        <v>63</v>
      </c>
      <c r="G61" s="35"/>
      <c r="H61" s="36"/>
    </row>
    <row r="62" spans="2:11" ht="16" hidden="1" customHeight="1" x14ac:dyDescent="0.25">
      <c r="B62" s="37">
        <f t="shared" si="0"/>
        <v>42000.01</v>
      </c>
      <c r="C62" s="52">
        <v>42500</v>
      </c>
      <c r="D62" s="38">
        <v>0</v>
      </c>
      <c r="E62" s="53">
        <v>57</v>
      </c>
      <c r="G62" s="35"/>
      <c r="H62" s="36"/>
    </row>
    <row r="63" spans="2:11" ht="16" hidden="1" customHeight="1" x14ac:dyDescent="0.25">
      <c r="B63" s="37">
        <f t="shared" si="0"/>
        <v>42500.01</v>
      </c>
      <c r="C63" s="52">
        <v>43000</v>
      </c>
      <c r="D63" s="38">
        <v>0</v>
      </c>
      <c r="E63" s="53">
        <v>51</v>
      </c>
      <c r="G63" s="35"/>
      <c r="H63" s="36"/>
    </row>
    <row r="64" spans="2:11" ht="16" hidden="1" customHeight="1" x14ac:dyDescent="0.25">
      <c r="B64" s="37">
        <f t="shared" si="0"/>
        <v>43000.01</v>
      </c>
      <c r="C64" s="52">
        <v>43500</v>
      </c>
      <c r="D64" s="38">
        <v>0</v>
      </c>
      <c r="E64" s="53">
        <v>46</v>
      </c>
      <c r="G64" s="35"/>
      <c r="H64" s="36"/>
    </row>
    <row r="65" spans="2:8" ht="16" hidden="1" customHeight="1" x14ac:dyDescent="0.25">
      <c r="B65" s="37">
        <f t="shared" si="0"/>
        <v>43500.01</v>
      </c>
      <c r="C65" s="52">
        <v>44000</v>
      </c>
      <c r="D65" s="38">
        <v>0</v>
      </c>
      <c r="E65" s="53">
        <v>40</v>
      </c>
      <c r="G65" s="35"/>
      <c r="H65" s="36"/>
    </row>
    <row r="66" spans="2:8" ht="16" hidden="1" customHeight="1" x14ac:dyDescent="0.25">
      <c r="B66" s="37">
        <f t="shared" si="0"/>
        <v>44000.01</v>
      </c>
      <c r="C66" s="52">
        <v>44500</v>
      </c>
      <c r="D66" s="38">
        <v>0</v>
      </c>
      <c r="E66" s="53">
        <v>34</v>
      </c>
      <c r="G66" s="35"/>
      <c r="H66" s="36"/>
    </row>
    <row r="67" spans="2:8" ht="16" hidden="1" customHeight="1" x14ac:dyDescent="0.25">
      <c r="B67" s="37">
        <f t="shared" si="0"/>
        <v>44500.01</v>
      </c>
      <c r="C67" s="52">
        <v>45000</v>
      </c>
      <c r="D67" s="38">
        <v>0</v>
      </c>
      <c r="E67" s="53">
        <v>28</v>
      </c>
      <c r="G67" s="35"/>
      <c r="H67" s="36"/>
    </row>
    <row r="68" spans="2:8" ht="16" hidden="1" customHeight="1" x14ac:dyDescent="0.25">
      <c r="B68" s="37">
        <f t="shared" si="0"/>
        <v>45000.01</v>
      </c>
      <c r="C68" s="52">
        <v>45500</v>
      </c>
      <c r="D68" s="38">
        <v>0</v>
      </c>
      <c r="E68" s="53">
        <v>23</v>
      </c>
      <c r="G68" s="35"/>
      <c r="H68" s="36"/>
    </row>
    <row r="69" spans="2:8" ht="16" hidden="1" customHeight="1" x14ac:dyDescent="0.25">
      <c r="B69" s="37">
        <f t="shared" si="0"/>
        <v>45500.01</v>
      </c>
      <c r="C69" s="52">
        <v>46000</v>
      </c>
      <c r="D69" s="38">
        <v>0</v>
      </c>
      <c r="E69" s="53">
        <v>17</v>
      </c>
      <c r="G69" s="35"/>
      <c r="H69" s="36"/>
    </row>
    <row r="70" spans="2:8" ht="16" hidden="1" customHeight="1" x14ac:dyDescent="0.2">
      <c r="B70" s="37">
        <f t="shared" si="0"/>
        <v>46000.01</v>
      </c>
      <c r="C70" s="52">
        <v>46500</v>
      </c>
      <c r="D70" s="38">
        <v>0</v>
      </c>
      <c r="E70" s="53">
        <v>11</v>
      </c>
    </row>
    <row r="71" spans="2:8" hidden="1" x14ac:dyDescent="0.2">
      <c r="B71" s="37">
        <f t="shared" si="0"/>
        <v>46500.01</v>
      </c>
      <c r="C71" s="52">
        <v>47000</v>
      </c>
      <c r="D71" s="38">
        <v>0</v>
      </c>
      <c r="E71" s="53">
        <v>6</v>
      </c>
    </row>
    <row r="72" spans="2:8" hidden="1" x14ac:dyDescent="0.2">
      <c r="B72" s="37">
        <f>C71+0.01</f>
        <v>47000.01</v>
      </c>
      <c r="C72" s="52">
        <f>47368-0.01</f>
        <v>47367.99</v>
      </c>
      <c r="D72" s="38">
        <v>0</v>
      </c>
      <c r="E72" s="6">
        <v>6</v>
      </c>
    </row>
    <row r="73" spans="2:8" hidden="1" x14ac:dyDescent="0.2">
      <c r="B73" s="39">
        <f>C72+0.01</f>
        <v>47368</v>
      </c>
      <c r="C73" s="54"/>
      <c r="D73" s="40">
        <v>0</v>
      </c>
      <c r="E73" s="9">
        <v>0</v>
      </c>
    </row>
    <row r="74" spans="2:8" hidden="1" x14ac:dyDescent="0.2">
      <c r="B74" s="47" t="s">
        <v>12</v>
      </c>
      <c r="C74" s="48"/>
      <c r="D74" s="49" t="s">
        <v>13</v>
      </c>
      <c r="E74" s="6" t="s">
        <v>14</v>
      </c>
    </row>
    <row r="75" spans="2:8" hidden="1" x14ac:dyDescent="0.2">
      <c r="B75" s="42"/>
      <c r="C75" s="8"/>
      <c r="D75" s="43">
        <v>140213</v>
      </c>
      <c r="E75" s="9">
        <v>177301</v>
      </c>
    </row>
    <row r="76" spans="2:8" hidden="1" x14ac:dyDescent="0.2">
      <c r="B76" s="17"/>
    </row>
    <row r="77" spans="2:8" x14ac:dyDescent="0.2">
      <c r="B77" s="17"/>
    </row>
    <row r="78" spans="2:8" x14ac:dyDescent="0.2">
      <c r="B78" s="17"/>
    </row>
    <row r="79" spans="2:8" x14ac:dyDescent="0.2">
      <c r="B79" s="17"/>
    </row>
    <row r="80" spans="2:8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  <row r="198" spans="2:2" x14ac:dyDescent="0.2">
      <c r="B198" s="17"/>
    </row>
    <row r="199" spans="2:2" x14ac:dyDescent="0.2">
      <c r="B199" s="17"/>
    </row>
    <row r="200" spans="2:2" x14ac:dyDescent="0.2">
      <c r="B200" s="17"/>
    </row>
    <row r="201" spans="2:2" x14ac:dyDescent="0.2">
      <c r="B201" s="17"/>
    </row>
    <row r="202" spans="2:2" x14ac:dyDescent="0.2">
      <c r="B202" s="17"/>
    </row>
    <row r="203" spans="2:2" x14ac:dyDescent="0.2">
      <c r="B203" s="17"/>
    </row>
    <row r="204" spans="2:2" x14ac:dyDescent="0.2">
      <c r="B204" s="17"/>
    </row>
    <row r="205" spans="2:2" x14ac:dyDescent="0.2">
      <c r="B205" s="17"/>
    </row>
    <row r="206" spans="2:2" x14ac:dyDescent="0.2">
      <c r="B206" s="17"/>
    </row>
  </sheetData>
  <mergeCells count="2">
    <mergeCell ref="B11:D11"/>
    <mergeCell ref="B26:E26"/>
  </mergeCells>
  <phoneticPr fontId="4" type="noConversion"/>
  <hyperlinks>
    <hyperlink ref="G17" r:id="rId1" xr:uid="{2243B205-7242-564E-B5FA-A10E5054EBC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2024-02-28T09:48:25Z</dcterms:modified>
</cp:coreProperties>
</file>